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9 2021\Nemocenská statistika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O43" i="7" l="1"/>
  <c r="N43" i="7"/>
  <c r="H43" i="7"/>
  <c r="K42" i="7"/>
  <c r="J42" i="7"/>
  <c r="D42" i="7"/>
  <c r="G41" i="7"/>
  <c r="F41" i="7"/>
  <c r="C40" i="7"/>
  <c r="I39" i="7"/>
  <c r="C39" i="7"/>
  <c r="P37" i="7"/>
  <c r="O37" i="7"/>
  <c r="N37" i="7"/>
  <c r="M37" i="7"/>
  <c r="L37" i="7"/>
  <c r="K37" i="7"/>
  <c r="K43" i="7" s="1"/>
  <c r="J37" i="7"/>
  <c r="I37" i="7"/>
  <c r="H37" i="7"/>
  <c r="G37" i="7"/>
  <c r="F37" i="7"/>
  <c r="E37" i="7"/>
  <c r="D37" i="7"/>
  <c r="C37" i="7"/>
  <c r="P36" i="7"/>
  <c r="P43" i="7" s="1"/>
  <c r="O36" i="7"/>
  <c r="N36" i="7"/>
  <c r="M36" i="7"/>
  <c r="L36" i="7"/>
  <c r="K36" i="7"/>
  <c r="J36" i="7"/>
  <c r="I36" i="7"/>
  <c r="H36" i="7"/>
  <c r="G36" i="7"/>
  <c r="G42" i="7" s="1"/>
  <c r="F36" i="7"/>
  <c r="E36" i="7"/>
  <c r="E43" i="7" s="1"/>
  <c r="D36" i="7"/>
  <c r="C36" i="7"/>
  <c r="P35" i="7"/>
  <c r="P42" i="7" s="1"/>
  <c r="O35" i="7"/>
  <c r="O42" i="7" s="1"/>
  <c r="N35" i="7"/>
  <c r="M35" i="7"/>
  <c r="M42" i="7" s="1"/>
  <c r="L35" i="7"/>
  <c r="L42" i="7" s="1"/>
  <c r="K35" i="7"/>
  <c r="J35" i="7"/>
  <c r="J43" i="7" s="1"/>
  <c r="I35" i="7"/>
  <c r="I43" i="7" s="1"/>
  <c r="H35" i="7"/>
  <c r="G35" i="7"/>
  <c r="G43" i="7" s="1"/>
  <c r="F35" i="7"/>
  <c r="F43" i="7" s="1"/>
  <c r="E35" i="7"/>
  <c r="D35" i="7"/>
  <c r="D43" i="7" s="1"/>
  <c r="C35" i="7"/>
  <c r="C41" i="7" s="1"/>
  <c r="Q34" i="7"/>
  <c r="P34" i="7"/>
  <c r="O34" i="7"/>
  <c r="N34" i="7"/>
  <c r="N42" i="7" s="1"/>
  <c r="M34" i="7"/>
  <c r="L34" i="7"/>
  <c r="L41" i="7" s="1"/>
  <c r="K34" i="7"/>
  <c r="K41" i="7" s="1"/>
  <c r="J34" i="7"/>
  <c r="I34" i="7"/>
  <c r="I41" i="7" s="1"/>
  <c r="H34" i="7"/>
  <c r="H41" i="7" s="1"/>
  <c r="G34" i="7"/>
  <c r="F34" i="7"/>
  <c r="F42" i="7" s="1"/>
  <c r="E34" i="7"/>
  <c r="E42" i="7" s="1"/>
  <c r="D34" i="7"/>
  <c r="C34" i="7"/>
  <c r="C42" i="7" s="1"/>
  <c r="P33" i="7"/>
  <c r="P41" i="7" s="1"/>
  <c r="O33" i="7"/>
  <c r="O41" i="7" s="1"/>
  <c r="N33" i="7"/>
  <c r="N41" i="7" s="1"/>
  <c r="M33" i="7"/>
  <c r="M40" i="7" s="1"/>
  <c r="L33" i="7"/>
  <c r="K33" i="7"/>
  <c r="J33" i="7"/>
  <c r="J41" i="7" s="1"/>
  <c r="I33" i="7"/>
  <c r="H33" i="7"/>
  <c r="H40" i="7" s="1"/>
  <c r="G33" i="7"/>
  <c r="G38" i="7" s="1"/>
  <c r="F33" i="7"/>
  <c r="E33" i="7"/>
  <c r="E40" i="7" s="1"/>
  <c r="D33" i="7"/>
  <c r="D40" i="7" s="1"/>
  <c r="C33" i="7"/>
  <c r="P32" i="7"/>
  <c r="O32" i="7"/>
  <c r="O40" i="7" s="1"/>
  <c r="N32" i="7"/>
  <c r="N40" i="7" s="1"/>
  <c r="M32" i="7"/>
  <c r="L32" i="7"/>
  <c r="L40" i="7" s="1"/>
  <c r="K32" i="7"/>
  <c r="K40" i="7" s="1"/>
  <c r="J32" i="7"/>
  <c r="J40" i="7" s="1"/>
  <c r="I32" i="7"/>
  <c r="I40" i="7" s="1"/>
  <c r="H32" i="7"/>
  <c r="G32" i="7"/>
  <c r="F32" i="7"/>
  <c r="F40" i="7" s="1"/>
  <c r="E32" i="7"/>
  <c r="D32" i="7"/>
  <c r="C32" i="7"/>
  <c r="P31" i="7"/>
  <c r="O31" i="7"/>
  <c r="N31" i="7"/>
  <c r="M31" i="7"/>
  <c r="L31" i="7"/>
  <c r="K31" i="7"/>
  <c r="J31" i="7"/>
  <c r="J38" i="7" s="1"/>
  <c r="I31" i="7"/>
  <c r="H31" i="7"/>
  <c r="G31" i="7"/>
  <c r="F31" i="7"/>
  <c r="E31" i="7"/>
  <c r="E39" i="7" s="1"/>
  <c r="D31" i="7"/>
  <c r="C31" i="7"/>
  <c r="P30" i="7"/>
  <c r="P38" i="7" s="1"/>
  <c r="O30" i="7"/>
  <c r="O38" i="7" s="1"/>
  <c r="N30" i="7"/>
  <c r="M30" i="7"/>
  <c r="M39" i="7" s="1"/>
  <c r="L30" i="7"/>
  <c r="L39" i="7" s="1"/>
  <c r="K30" i="7"/>
  <c r="J30" i="7"/>
  <c r="J39" i="7" s="1"/>
  <c r="I30" i="7"/>
  <c r="H30" i="7"/>
  <c r="G30" i="7"/>
  <c r="G39" i="7" s="1"/>
  <c r="F30" i="7"/>
  <c r="E30" i="7"/>
  <c r="D30" i="7"/>
  <c r="C30" i="7"/>
  <c r="Q29" i="7"/>
  <c r="P29" i="7"/>
  <c r="O29" i="7"/>
  <c r="N29" i="7"/>
  <c r="N39" i="7" s="1"/>
  <c r="M29" i="7"/>
  <c r="L29" i="7"/>
  <c r="L38" i="7" s="1"/>
  <c r="K29" i="7"/>
  <c r="K38" i="7" s="1"/>
  <c r="J29" i="7"/>
  <c r="I29" i="7"/>
  <c r="I38" i="7" s="1"/>
  <c r="H29" i="7"/>
  <c r="H38" i="7" s="1"/>
  <c r="G29" i="7"/>
  <c r="F29" i="7"/>
  <c r="F38" i="7" s="1"/>
  <c r="E29" i="7"/>
  <c r="E38" i="7" s="1"/>
  <c r="D29" i="7"/>
  <c r="D38" i="7" s="1"/>
  <c r="C29" i="7"/>
  <c r="C38" i="7" s="1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37" i="7" s="1"/>
  <c r="Q14" i="7"/>
  <c r="Q21" i="7" s="1"/>
  <c r="Q13" i="7"/>
  <c r="Q12" i="7"/>
  <c r="Q11" i="7"/>
  <c r="Q33" i="7" s="1"/>
  <c r="Q10" i="7"/>
  <c r="Q9" i="7"/>
  <c r="Q8" i="7"/>
  <c r="Q30" i="7" s="1"/>
  <c r="Q7" i="7"/>
  <c r="N38" i="7" l="1"/>
  <c r="G40" i="7"/>
  <c r="Q20" i="7"/>
  <c r="D39" i="7"/>
  <c r="M41" i="7"/>
  <c r="Q42" i="7"/>
  <c r="Q32" i="7"/>
  <c r="F39" i="7"/>
  <c r="C43" i="7"/>
  <c r="Q19" i="7"/>
  <c r="H39" i="7"/>
  <c r="M38" i="7"/>
  <c r="Q31" i="7"/>
  <c r="Q36" i="7"/>
  <c r="K39" i="7"/>
  <c r="Q18" i="7"/>
  <c r="P40" i="7"/>
  <c r="Q35" i="7"/>
  <c r="O39" i="7"/>
  <c r="Q17" i="7"/>
  <c r="P39" i="7"/>
  <c r="D41" i="7"/>
  <c r="H42" i="7"/>
  <c r="L43" i="7"/>
  <c r="E41" i="7"/>
  <c r="I42" i="7"/>
  <c r="M43" i="7"/>
  <c r="Q16" i="7"/>
  <c r="R9" i="7" s="1"/>
  <c r="R12" i="7" l="1"/>
  <c r="R13" i="7"/>
  <c r="R14" i="7"/>
  <c r="Q43" i="7"/>
  <c r="R35" i="7"/>
  <c r="R10" i="7"/>
  <c r="Q41" i="7"/>
  <c r="Q38" i="7"/>
  <c r="R36" i="7" s="1"/>
  <c r="R8" i="7"/>
  <c r="R11" i="7"/>
  <c r="R7" i="7"/>
  <c r="Q40" i="7"/>
  <c r="R32" i="7"/>
  <c r="R15" i="7"/>
  <c r="R21" i="7" s="1"/>
  <c r="Q39" i="7"/>
  <c r="R18" i="7" l="1"/>
  <c r="R31" i="7"/>
  <c r="R20" i="7"/>
  <c r="R19" i="7"/>
  <c r="R39" i="7"/>
  <c r="R34" i="7"/>
  <c r="R33" i="7"/>
  <c r="R30" i="7"/>
  <c r="R29" i="7"/>
  <c r="R37" i="7"/>
  <c r="R40" i="7" s="1"/>
  <c r="R17" i="7"/>
  <c r="R43" i="7"/>
  <c r="R41" i="7" l="1"/>
  <c r="R42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<sst xmlns="http://schemas.openxmlformats.org/spreadsheetml/2006/main" count="89" uniqueCount="43">
  <si>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</si>
  <si>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</si>
  <si>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</si>
  <si>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</si>
  <si>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</si>
  <si>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</si>
  <si>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</si>
  <si>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</si>
  <si>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</si>
  <si>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</si>
  <si>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</si>
  <si>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</si>
  <si>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</si>
  <si>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</si>
  <si>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</si>
  <si>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</si>
  <si>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</si>
  <si>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</si>
  <si>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</si>
  <si>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</si>
  <si>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</si>
  <si>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</si>
  <si>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</si>
  <si>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</si>
  <si>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</si>
  <si>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</si>
  <si>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</si>
  <si>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</si>
  <si>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</si>
  <si>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</si>
  <si>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</si>
  <si>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</si>
  <si>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</si>
  <si>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</si>
  <si>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</si>
  <si>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</si>
  <si>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</si>
  <si>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</si>
  <si>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</si>
  <si>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</si>
  <si>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</si>
  <si>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Ukončené případy dočasné pracovní neschopnosti za 1. - 3. čtvrtletí 2021 podle délky trvání</t>
  </si>
  <si>
    <t>Počet obyvatel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</si>
</sst>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9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 CE"/>
      <family val="1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07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 wrapText="1"/>
    </xf>
    <xf numFmtId="3" fontId="18" fillId="6" borderId="34" xfId="0" applyNumberFormat="1" applyFont="1" applyFill="1" applyBorder="1" applyAlignment="1">
      <alignment horizontal="right" vertical="center" wrapText="1"/>
    </xf>
    <xf numFmtId="3" fontId="18" fillId="6" borderId="39" xfId="0" applyNumberFormat="1" applyFont="1" applyFill="1" applyBorder="1" applyAlignment="1">
      <alignment horizontal="right" vertical="center" wrapText="1"/>
    </xf>
    <xf numFmtId="3" fontId="18" fillId="6" borderId="40" xfId="0" applyNumberFormat="1" applyFont="1" applyFill="1" applyBorder="1" applyAlignment="1">
      <alignment horizontal="right" vertical="center" wrapText="1"/>
    </xf>
    <xf numFmtId="3" fontId="18" fillId="6" borderId="32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3" fontId="11" fillId="4" borderId="31" xfId="8" applyNumberFormat="1" applyFont="1" applyFill="1" applyBorder="1" applyAlignment="1" applyProtection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5" fillId="0" borderId="10" xfId="8" applyFont="1" applyBorder="1" applyAlignment="1" applyProtection="1">
      <alignment horizontal="center" vertical="center"/>
    </xf>
    <xf numFmtId="3" fontId="11" fillId="0" borderId="30" xfId="8" applyNumberFormat="1" applyFont="1" applyBorder="1" applyAlignment="1" applyProtection="1">
      <alignment horizontal="right" vertical="center"/>
    </xf>
    <xf numFmtId="3" fontId="11" fillId="0" borderId="36" xfId="8" applyNumberFormat="1" applyFont="1" applyBorder="1" applyAlignment="1" applyProtection="1">
      <alignment horizontal="right" vertical="center"/>
    </xf>
    <xf numFmtId="3" fontId="15" fillId="0" borderId="6" xfId="8" applyNumberFormat="1" applyFont="1" applyBorder="1" applyAlignment="1" applyProtection="1">
      <alignment horizontal="right" vertical="center"/>
    </xf>
    <xf numFmtId="3" fontId="15" fillId="0" borderId="11" xfId="8" applyFont="1" applyBorder="1" applyAlignment="1" applyProtection="1">
      <alignment horizontal="center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1" fillId="0" borderId="26" xfId="8" applyNumberFormat="1" applyFont="1" applyBorder="1" applyAlignment="1" applyProtection="1">
      <alignment horizontal="right" vertical="center"/>
    </xf>
    <xf numFmtId="3" fontId="15" fillId="0" borderId="7" xfId="8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center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6" xfId="8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center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</xf>
    <xf numFmtId="3" fontId="15" fillId="0" borderId="29" xfId="8" applyNumberFormat="1" applyFont="1" applyBorder="1" applyAlignment="1" applyProtection="1">
      <alignment horizontal="right" vertical="center"/>
    </xf>
    <xf numFmtId="3" fontId="11" fillId="0" borderId="1" xfId="8" applyFont="1" applyBorder="1">
      <alignment vertical="center"/>
    </xf>
    <xf numFmtId="3" fontId="11" fillId="0" borderId="1" xfId="8" applyFont="1" applyBorder="1" applyAlignment="1">
      <alignment horizontal="center" vertical="center"/>
    </xf>
    <xf numFmtId="3" fontId="15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3" fontId="7" fillId="0" borderId="0" xfId="8" applyFont="1" applyAlignment="1">
      <alignment vertical="center"/>
    </xf>
    <xf numFmtId="3" fontId="7" fillId="0" borderId="0" xfId="8" applyFont="1" applyAlignment="1" applyProtection="1">
      <alignment vertical="center"/>
    </xf>
    <xf numFmtId="3" fontId="23" fillId="0" borderId="0" xfId="8" applyFont="1" applyAlignment="1" applyProtection="1">
      <alignment vertical="center"/>
    </xf>
    <xf numFmtId="3" fontId="25" fillId="0" borderId="18" xfId="8" applyNumberFormat="1" applyFont="1" applyBorder="1" applyAlignment="1" applyProtection="1">
      <alignment horizontal="right" vertical="center" indent="1"/>
      <protection locked="0"/>
    </xf>
    <xf numFmtId="3" fontId="25" fillId="0" borderId="24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3" fontId="25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18" xfId="8" applyNumberFormat="1" applyFont="1" applyBorder="1" applyAlignment="1" applyProtection="1">
      <alignment horizontal="right" vertical="center" indent="1"/>
      <protection locked="0"/>
    </xf>
    <xf numFmtId="10" fontId="22" fillId="0" borderId="21" xfId="9" applyNumberFormat="1" applyFont="1" applyBorder="1" applyAlignment="1" applyProtection="1">
      <alignment horizontal="right" vertical="center" indent="1"/>
    </xf>
    <xf numFmtId="3" fontId="11" fillId="4" borderId="1" xfId="8" applyNumberFormat="1" applyFont="1" applyFill="1" applyBorder="1" applyAlignment="1" applyProtection="1">
      <alignment horizontal="right" vertical="center"/>
    </xf>
    <xf numFmtId="3" fontId="11" fillId="4" borderId="11" xfId="8" applyNumberFormat="1" applyFont="1" applyFill="1" applyBorder="1" applyAlignment="1" applyProtection="1">
      <alignment horizontal="right" vertical="center"/>
    </xf>
    <xf numFmtId="3" fontId="15" fillId="4" borderId="31" xfId="8" applyNumberFormat="1" applyFont="1" applyFill="1" applyBorder="1" applyAlignment="1" applyProtection="1">
      <alignment horizontal="right" vertical="center"/>
      <protection locked="0"/>
    </xf>
    <xf numFmtId="4" fontId="7" fillId="0" borderId="0" xfId="8" applyNumberFormat="1">
      <alignment vertical="center"/>
    </xf>
    <xf numFmtId="3" fontId="26" fillId="0" borderId="0" xfId="8" applyNumberFormat="1" applyFont="1" applyFill="1" applyBorder="1" applyAlignment="1" applyProtection="1">
      <alignment horizontal="center" vertical="center"/>
    </xf>
    <xf numFmtId="3" fontId="24" fillId="0" borderId="0" xfId="8" applyFont="1" applyBorder="1" applyAlignment="1">
      <alignment horizontal="center" vertical="center" textRotation="90" wrapText="1"/>
    </xf>
    <xf numFmtId="3" fontId="24" fillId="0" borderId="0" xfId="8" applyFont="1" applyBorder="1" applyAlignment="1" applyProtection="1">
      <alignment horizontal="center" vertical="center"/>
    </xf>
    <xf numFmtId="3" fontId="25" fillId="0" borderId="0" xfId="8" applyNumberFormat="1" applyFont="1" applyBorder="1" applyAlignment="1" applyProtection="1">
      <alignment horizontal="center" vertical="center"/>
    </xf>
    <xf numFmtId="3" fontId="24" fillId="0" borderId="0" xfId="8" applyNumberFormat="1" applyFont="1" applyBorder="1" applyAlignment="1" applyProtection="1">
      <alignment horizontal="center" vertical="center"/>
    </xf>
    <xf numFmtId="10" fontId="27" fillId="0" borderId="0" xfId="9" applyNumberFormat="1" applyFont="1" applyBorder="1" applyAlignment="1" applyProtection="1">
      <alignment horizontal="center" vertical="center"/>
    </xf>
    <xf numFmtId="3" fontId="15" fillId="0" borderId="6" xfId="8" applyNumberFormat="1" applyFont="1" applyBorder="1" applyAlignment="1" applyProtection="1">
      <alignment horizontal="right" vertical="center"/>
      <protection locked="0"/>
    </xf>
    <xf numFmtId="10" fontId="27" fillId="0" borderId="6" xfId="9" applyNumberFormat="1" applyFont="1" applyBorder="1" applyAlignment="1" applyProtection="1">
      <alignment horizontal="right" vertical="center"/>
    </xf>
    <xf numFmtId="3" fontId="11" fillId="0" borderId="31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3" fontId="15" fillId="0" borderId="7" xfId="8" applyNumberFormat="1" applyFont="1" applyBorder="1" applyAlignment="1" applyProtection="1">
      <alignment horizontal="right" vertical="center"/>
      <protection locked="0"/>
    </xf>
    <xf numFmtId="10" fontId="22" fillId="0" borderId="7" xfId="9" applyNumberFormat="1" applyFont="1" applyBorder="1" applyAlignment="1" applyProtection="1">
      <alignment horizontal="right" vertical="center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/>
    </xf>
    <xf numFmtId="10" fontId="22" fillId="0" borderId="16" xfId="9" applyNumberFormat="1" applyFont="1" applyBorder="1" applyAlignment="1" applyProtection="1">
      <alignment horizontal="right" vertical="center"/>
    </xf>
    <xf numFmtId="10" fontId="22" fillId="0" borderId="29" xfId="9" applyNumberFormat="1" applyFont="1" applyBorder="1" applyAlignment="1" applyProtection="1">
      <alignment horizontal="right" vertical="center"/>
    </xf>
    <xf numFmtId="3" fontId="23" fillId="0" borderId="0" xfId="8" applyFont="1">
      <alignment vertical="center"/>
    </xf>
    <xf numFmtId="3" fontId="7" fillId="0" borderId="0" xfId="8" applyFont="1" applyBorder="1">
      <alignment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18" fillId="4" borderId="31" xfId="13" applyNumberFormat="1" applyFont="1" applyFill="1" applyBorder="1" applyAlignment="1" applyProtection="1">
      <alignment horizontal="right" vertical="center"/>
      <protection locked="0"/>
    </xf>
    <xf numFmtId="3" fontId="11" fillId="0" borderId="1" xfId="8" applyFont="1" applyBorder="1" applyAlignment="1">
      <alignment vertical="center" wrapText="1"/>
    </xf>
    <xf numFmtId="3" fontId="14" fillId="0" borderId="0" xfId="8" applyNumberFormat="1" applyFont="1" applyBorder="1" applyAlignment="1">
      <alignment horizontal="right" vertical="center"/>
    </xf>
    <xf numFmtId="49" fontId="16" fillId="5" borderId="19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3" fontId="15" fillId="0" borderId="38" xfId="8" applyFont="1" applyBorder="1" applyAlignment="1">
      <alignment horizontal="center" vertical="center" textRotation="90" wrapText="1"/>
    </xf>
    <xf numFmtId="3" fontId="15" fillId="0" borderId="35" xfId="8" applyFont="1" applyBorder="1" applyAlignment="1">
      <alignment horizontal="center" vertical="center" textRotation="90" wrapTex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31" xfId="8" applyFont="1" applyBorder="1" applyAlignment="1" applyProtection="1">
      <alignment horizontal="center" vertical="center"/>
    </xf>
    <xf numFmtId="3" fontId="15" fillId="0" borderId="41" xfId="8" applyFont="1" applyBorder="1" applyAlignment="1" applyProtection="1">
      <alignment horizontal="center" vertical="center"/>
    </xf>
    <xf numFmtId="3" fontId="15" fillId="0" borderId="31" xfId="8" applyFont="1" applyBorder="1" applyAlignment="1" applyProtection="1">
      <alignment horizontal="center" vertical="center" wrapText="1"/>
    </xf>
    <xf numFmtId="3" fontId="15" fillId="0" borderId="41" xfId="8" applyFont="1" applyBorder="1" applyAlignment="1" applyProtection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37" xfId="0" applyNumberFormat="1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31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31" xfId="8" applyFont="1" applyBorder="1" applyAlignment="1" applyProtection="1">
      <alignment horizontal="right" vertical="center" wrapText="1" indent="1"/>
    </xf>
    <xf numFmtId="3" fontId="15" fillId="0" borderId="11" xfId="8" applyFont="1" applyBorder="1" applyAlignment="1" applyProtection="1">
      <alignment horizontal="right" vertical="center" wrapText="1" inden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24" fillId="0" borderId="18" xfId="8" applyFont="1" applyBorder="1" applyAlignment="1" applyProtection="1">
      <alignment horizontal="right" vertical="center" indent="1"/>
    </xf>
    <xf numFmtId="3" fontId="24" fillId="0" borderId="21" xfId="8" applyFont="1" applyBorder="1" applyAlignment="1" applyProtection="1">
      <alignment horizontal="right" vertical="center" inden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41" xfId="15" applyFont="1" applyFill="1" applyBorder="1" applyAlignment="1" applyProtection="1">
      <alignment horizontal="center" vertical="center" wrapText="1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3" fontId="24" fillId="0" borderId="18" xfId="8" applyFont="1" applyBorder="1" applyAlignment="1" applyProtection="1">
      <alignment horizontal="center" vertical="center"/>
    </xf>
    <xf numFmtId="3" fontId="24" fillId="0" borderId="20" xfId="8" applyFont="1" applyBorder="1" applyAlignment="1" applyProtection="1">
      <alignment horizontal="center" vertical="center"/>
    </xf>
    <xf numFmtId="10" fontId="22" fillId="0" borderId="11" xfId="9" applyNumberFormat="1" applyFont="1" applyBorder="1" applyAlignment="1" applyProtection="1">
      <alignment vertical="center"/>
    </xf>
    <xf numFmtId="10" fontId="19" fillId="2" borderId="32" xfId="9" applyNumberFormat="1" applyFont="1" applyFill="1" applyBorder="1" applyAlignment="1" applyProtection="1">
      <alignment vertical="center"/>
    </xf>
    <xf numFmtId="10" fontId="22" fillId="0" borderId="6" xfId="9" applyNumberFormat="1" applyFont="1" applyBorder="1" applyAlignment="1" applyProtection="1">
      <alignment vertical="center"/>
    </xf>
    <xf numFmtId="10" fontId="22" fillId="0" borderId="7" xfId="9" applyNumberFormat="1" applyFont="1" applyBorder="1" applyAlignment="1" applyProtection="1">
      <alignment vertical="center"/>
    </xf>
    <xf numFmtId="10" fontId="22" fillId="0" borderId="16" xfId="9" applyNumberFormat="1" applyFont="1" applyBorder="1" applyAlignment="1" applyProtection="1">
      <alignment vertical="center"/>
    </xf>
    <xf numFmtId="10" fontId="22" fillId="0" borderId="29" xfId="9" applyNumberFormat="1" applyFont="1" applyBorder="1" applyAlignment="1" applyProtection="1">
      <alignment vertical="center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0"/>
  <sheetViews>
    <sheetView showGridLines="0" tabSelected="1" topLeftCell="A16" zoomScale="80" zoomScaleNormal="80" zoomScaleSheetLayoutView="75" workbookViewId="0">
      <selection activeCell="K21" sqref="K21"/>
    </sheetView>
  </sheetViews>
  <sheetFormatPr defaultColWidth="8" defaultRowHeight="11.25" x14ac:dyDescent="0.2"/>
  <cols>
    <col min="1" max="1" width="5.7109375" style="34" customWidth="1"/>
    <col min="2" max="2" width="15.7109375" style="34" customWidth="1"/>
    <col min="3" max="4" width="11.7109375" style="34" customWidth="1"/>
    <col min="5" max="5" width="14" style="34" customWidth="1"/>
    <col min="6" max="6" width="11.140625" style="34" bestFit="1" customWidth="1"/>
    <col min="7" max="8" width="11.7109375" style="34" customWidth="1"/>
    <col min="9" max="9" width="13.140625" style="34" bestFit="1" customWidth="1"/>
    <col min="10" max="10" width="13.42578125" style="34" bestFit="1" customWidth="1"/>
    <col min="11" max="16" width="11.7109375" style="34" customWidth="1"/>
    <col min="17" max="17" width="12.7109375" style="66" customWidth="1"/>
    <col min="18" max="19" width="10.7109375" style="34" customWidth="1"/>
    <col min="20" max="16384" width="8" style="34"/>
  </cols>
  <sheetData>
    <row r="1" spans="1:19" ht="20.100000000000001" customHeight="1" x14ac:dyDescent="0.2">
      <c r="A1" s="94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9" ht="20.100000000000001" customHeight="1" x14ac:dyDescent="0.2">
      <c r="A2" s="94" t="s">
        <v>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9" ht="20.100000000000001" customHeight="1" thickBo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36"/>
    </row>
    <row r="4" spans="1:19" ht="20.100000000000001" customHeight="1" x14ac:dyDescent="0.2">
      <c r="A4" s="3"/>
      <c r="B4" s="11" t="s">
        <v>16</v>
      </c>
      <c r="C4" s="73" t="s">
        <v>20</v>
      </c>
      <c r="D4" s="73" t="s">
        <v>36</v>
      </c>
      <c r="E4" s="73" t="s">
        <v>27</v>
      </c>
      <c r="F4" s="73" t="s">
        <v>37</v>
      </c>
      <c r="G4" s="73" t="s">
        <v>18</v>
      </c>
      <c r="H4" s="73" t="s">
        <v>38</v>
      </c>
      <c r="I4" s="73" t="s">
        <v>28</v>
      </c>
      <c r="J4" s="73" t="s">
        <v>25</v>
      </c>
      <c r="K4" s="73" t="s">
        <v>17</v>
      </c>
      <c r="L4" s="73" t="s">
        <v>39</v>
      </c>
      <c r="M4" s="73" t="s">
        <v>40</v>
      </c>
      <c r="N4" s="73" t="s">
        <v>24</v>
      </c>
      <c r="O4" s="73" t="s">
        <v>21</v>
      </c>
      <c r="P4" s="95" t="s">
        <v>23</v>
      </c>
      <c r="Q4" s="97" t="s">
        <v>0</v>
      </c>
      <c r="R4" s="84" t="s">
        <v>1</v>
      </c>
    </row>
    <row r="5" spans="1:19" ht="20.100000000000001" customHeight="1" thickBot="1" x14ac:dyDescent="0.25">
      <c r="A5" s="5" t="s">
        <v>33</v>
      </c>
      <c r="B5" s="12"/>
      <c r="C5" s="93"/>
      <c r="D5" s="93"/>
      <c r="E5" s="93"/>
      <c r="F5" s="93"/>
      <c r="G5" s="93"/>
      <c r="H5" s="93"/>
      <c r="I5" s="74"/>
      <c r="J5" s="74"/>
      <c r="K5" s="74"/>
      <c r="L5" s="74"/>
      <c r="M5" s="74"/>
      <c r="N5" s="74"/>
      <c r="O5" s="74"/>
      <c r="P5" s="96"/>
      <c r="Q5" s="98"/>
      <c r="R5" s="85"/>
    </row>
    <row r="6" spans="1:19" ht="20.100000000000001" customHeight="1" x14ac:dyDescent="0.2">
      <c r="A6" s="99"/>
      <c r="B6" s="100"/>
      <c r="C6" s="38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/>
      <c r="R6" s="43"/>
    </row>
    <row r="7" spans="1:19" ht="20.100000000000001" customHeight="1" x14ac:dyDescent="0.2">
      <c r="A7" s="78" t="s">
        <v>30</v>
      </c>
      <c r="B7" s="79"/>
      <c r="C7" s="13">
        <v>53022</v>
      </c>
      <c r="D7" s="14">
        <v>89348</v>
      </c>
      <c r="E7" s="44">
        <v>22023</v>
      </c>
      <c r="F7" s="44">
        <v>56775</v>
      </c>
      <c r="G7" s="44">
        <v>46460</v>
      </c>
      <c r="H7" s="44">
        <v>89058</v>
      </c>
      <c r="I7" s="44">
        <v>51522</v>
      </c>
      <c r="J7" s="44">
        <v>48889</v>
      </c>
      <c r="K7" s="44">
        <v>58193</v>
      </c>
      <c r="L7" s="44">
        <v>106347</v>
      </c>
      <c r="M7" s="44">
        <v>108074</v>
      </c>
      <c r="N7" s="44">
        <v>74413</v>
      </c>
      <c r="O7" s="44">
        <v>37062</v>
      </c>
      <c r="P7" s="45">
        <v>39047</v>
      </c>
      <c r="Q7" s="70">
        <f t="shared" ref="Q6:Q15" si="0">SUM(C7:P7)</f>
        <v>880233</v>
      </c>
      <c r="R7" s="101">
        <f t="shared" ref="R7:R15" si="1">Q7/$Q$16</f>
        <v>0.47876921436819464</v>
      </c>
    </row>
    <row r="8" spans="1:19" ht="20.100000000000001" customHeight="1" x14ac:dyDescent="0.2">
      <c r="A8" s="78" t="s">
        <v>31</v>
      </c>
      <c r="B8" s="79"/>
      <c r="C8" s="13">
        <v>22171</v>
      </c>
      <c r="D8" s="14">
        <v>36152</v>
      </c>
      <c r="E8" s="44">
        <v>8986</v>
      </c>
      <c r="F8" s="44">
        <v>21409</v>
      </c>
      <c r="G8" s="44">
        <v>17824</v>
      </c>
      <c r="H8" s="44">
        <v>38624</v>
      </c>
      <c r="I8" s="44">
        <v>21966</v>
      </c>
      <c r="J8" s="44">
        <v>20594</v>
      </c>
      <c r="K8" s="44">
        <v>23652</v>
      </c>
      <c r="L8" s="44">
        <v>34840</v>
      </c>
      <c r="M8" s="44">
        <v>42388</v>
      </c>
      <c r="N8" s="44">
        <v>27875</v>
      </c>
      <c r="O8" s="44">
        <v>17020</v>
      </c>
      <c r="P8" s="45">
        <v>18441</v>
      </c>
      <c r="Q8" s="70">
        <f t="shared" si="0"/>
        <v>351942</v>
      </c>
      <c r="R8" s="101">
        <f t="shared" si="1"/>
        <v>0.19142544626612631</v>
      </c>
    </row>
    <row r="9" spans="1:19" ht="20.100000000000001" customHeight="1" x14ac:dyDescent="0.2">
      <c r="A9" s="78" t="s">
        <v>32</v>
      </c>
      <c r="B9" s="79"/>
      <c r="C9" s="13">
        <v>10949</v>
      </c>
      <c r="D9" s="14">
        <v>17153</v>
      </c>
      <c r="E9" s="44">
        <v>5668</v>
      </c>
      <c r="F9" s="44">
        <v>10093</v>
      </c>
      <c r="G9" s="44">
        <v>7764</v>
      </c>
      <c r="H9" s="44">
        <v>18747</v>
      </c>
      <c r="I9" s="44">
        <v>10782</v>
      </c>
      <c r="J9" s="44">
        <v>8899</v>
      </c>
      <c r="K9" s="44">
        <v>10743</v>
      </c>
      <c r="L9" s="44">
        <v>14774</v>
      </c>
      <c r="M9" s="44">
        <v>17690</v>
      </c>
      <c r="N9" s="44">
        <v>11827</v>
      </c>
      <c r="O9" s="44">
        <v>7546</v>
      </c>
      <c r="P9" s="45">
        <v>9866</v>
      </c>
      <c r="Q9" s="46">
        <f t="shared" si="0"/>
        <v>162501</v>
      </c>
      <c r="R9" s="101">
        <f t="shared" si="1"/>
        <v>8.8386229673331942E-2</v>
      </c>
    </row>
    <row r="10" spans="1:19" ht="20.100000000000001" customHeight="1" x14ac:dyDescent="0.2">
      <c r="A10" s="78" t="s">
        <v>5</v>
      </c>
      <c r="B10" s="79"/>
      <c r="C10" s="13">
        <v>11873</v>
      </c>
      <c r="D10" s="14">
        <v>20308</v>
      </c>
      <c r="E10" s="44">
        <v>4571</v>
      </c>
      <c r="F10" s="44">
        <v>10735</v>
      </c>
      <c r="G10" s="44">
        <v>8595</v>
      </c>
      <c r="H10" s="44">
        <v>24122</v>
      </c>
      <c r="I10" s="44">
        <v>11872</v>
      </c>
      <c r="J10" s="44">
        <v>9926</v>
      </c>
      <c r="K10" s="44">
        <v>12083</v>
      </c>
      <c r="L10" s="44">
        <v>16610</v>
      </c>
      <c r="M10" s="44">
        <v>18990</v>
      </c>
      <c r="N10" s="44">
        <v>13562</v>
      </c>
      <c r="O10" s="44">
        <v>9246</v>
      </c>
      <c r="P10" s="45">
        <v>12071</v>
      </c>
      <c r="Q10" s="46">
        <f t="shared" si="0"/>
        <v>184564</v>
      </c>
      <c r="R10" s="101">
        <f t="shared" si="1"/>
        <v>0.10038655819612702</v>
      </c>
    </row>
    <row r="11" spans="1:19" ht="20.100000000000001" customHeight="1" x14ac:dyDescent="0.2">
      <c r="A11" s="78" t="s">
        <v>6</v>
      </c>
      <c r="B11" s="79"/>
      <c r="C11" s="13">
        <v>5085</v>
      </c>
      <c r="D11" s="14">
        <v>8820</v>
      </c>
      <c r="E11" s="44">
        <v>1740</v>
      </c>
      <c r="F11" s="44">
        <v>4278</v>
      </c>
      <c r="G11" s="44">
        <v>3447</v>
      </c>
      <c r="H11" s="44">
        <v>11549</v>
      </c>
      <c r="I11" s="44">
        <v>5643</v>
      </c>
      <c r="J11" s="44">
        <v>3974</v>
      </c>
      <c r="K11" s="44">
        <v>4897</v>
      </c>
      <c r="L11" s="44">
        <v>6630</v>
      </c>
      <c r="M11" s="44">
        <v>7458</v>
      </c>
      <c r="N11" s="44">
        <v>5665</v>
      </c>
      <c r="O11" s="44">
        <v>4050</v>
      </c>
      <c r="P11" s="45">
        <v>5660</v>
      </c>
      <c r="Q11" s="46">
        <f t="shared" si="0"/>
        <v>78896</v>
      </c>
      <c r="R11" s="101">
        <f t="shared" si="1"/>
        <v>4.291247423897205E-2</v>
      </c>
    </row>
    <row r="12" spans="1:19" ht="20.100000000000001" customHeight="1" x14ac:dyDescent="0.2">
      <c r="A12" s="78" t="s">
        <v>7</v>
      </c>
      <c r="B12" s="79"/>
      <c r="C12" s="13">
        <v>6120</v>
      </c>
      <c r="D12" s="14">
        <v>11009</v>
      </c>
      <c r="E12" s="44">
        <v>2208</v>
      </c>
      <c r="F12" s="44">
        <v>5157</v>
      </c>
      <c r="G12" s="44">
        <v>4290</v>
      </c>
      <c r="H12" s="44">
        <v>15213</v>
      </c>
      <c r="I12" s="44">
        <v>6810</v>
      </c>
      <c r="J12" s="44">
        <v>4778</v>
      </c>
      <c r="K12" s="44">
        <v>5805</v>
      </c>
      <c r="L12" s="44">
        <v>8228</v>
      </c>
      <c r="M12" s="44">
        <v>8710</v>
      </c>
      <c r="N12" s="44">
        <v>6749</v>
      </c>
      <c r="O12" s="44">
        <v>5056</v>
      </c>
      <c r="P12" s="45">
        <v>7170</v>
      </c>
      <c r="Q12" s="46">
        <f t="shared" si="0"/>
        <v>97303</v>
      </c>
      <c r="R12" s="101">
        <f t="shared" si="1"/>
        <v>5.2924260810113283E-2</v>
      </c>
    </row>
    <row r="13" spans="1:19" ht="20.100000000000001" customHeight="1" x14ac:dyDescent="0.2">
      <c r="A13" s="78" t="s">
        <v>8</v>
      </c>
      <c r="B13" s="79"/>
      <c r="C13" s="13">
        <v>2385</v>
      </c>
      <c r="D13" s="14">
        <v>4265</v>
      </c>
      <c r="E13" s="44">
        <v>870</v>
      </c>
      <c r="F13" s="44">
        <v>1994</v>
      </c>
      <c r="G13" s="44">
        <v>1733</v>
      </c>
      <c r="H13" s="44">
        <v>5550</v>
      </c>
      <c r="I13" s="44">
        <v>2545</v>
      </c>
      <c r="J13" s="44">
        <v>1756</v>
      </c>
      <c r="K13" s="44">
        <v>2238</v>
      </c>
      <c r="L13" s="44">
        <v>2903</v>
      </c>
      <c r="M13" s="44">
        <v>3338</v>
      </c>
      <c r="N13" s="44">
        <v>2789</v>
      </c>
      <c r="O13" s="44">
        <v>1875</v>
      </c>
      <c r="P13" s="45">
        <v>2599</v>
      </c>
      <c r="Q13" s="46">
        <f t="shared" si="0"/>
        <v>36840</v>
      </c>
      <c r="R13" s="101">
        <f t="shared" si="1"/>
        <v>2.0037714852004288E-2</v>
      </c>
    </row>
    <row r="14" spans="1:19" ht="20.100000000000001" customHeight="1" x14ac:dyDescent="0.2">
      <c r="A14" s="78" t="s">
        <v>9</v>
      </c>
      <c r="B14" s="79"/>
      <c r="C14" s="13">
        <v>1361</v>
      </c>
      <c r="D14" s="14">
        <v>2477</v>
      </c>
      <c r="E14" s="44">
        <v>467</v>
      </c>
      <c r="F14" s="44">
        <v>1112</v>
      </c>
      <c r="G14" s="44">
        <v>1078</v>
      </c>
      <c r="H14" s="44">
        <v>3165</v>
      </c>
      <c r="I14" s="44">
        <v>1474</v>
      </c>
      <c r="J14" s="44">
        <v>1156</v>
      </c>
      <c r="K14" s="44">
        <v>1206</v>
      </c>
      <c r="L14" s="44">
        <v>1781</v>
      </c>
      <c r="M14" s="44">
        <v>2169</v>
      </c>
      <c r="N14" s="44">
        <v>1787</v>
      </c>
      <c r="O14" s="44">
        <v>1163</v>
      </c>
      <c r="P14" s="45">
        <v>1466</v>
      </c>
      <c r="Q14" s="46">
        <f t="shared" si="0"/>
        <v>21862</v>
      </c>
      <c r="R14" s="101">
        <f t="shared" si="1"/>
        <v>1.1891002228407105E-2</v>
      </c>
    </row>
    <row r="15" spans="1:19" ht="20.100000000000001" customHeight="1" x14ac:dyDescent="0.2">
      <c r="A15" s="80" t="s">
        <v>15</v>
      </c>
      <c r="B15" s="81"/>
      <c r="C15" s="13">
        <v>1705</v>
      </c>
      <c r="D15" s="14">
        <v>2993</v>
      </c>
      <c r="E15" s="44">
        <v>596</v>
      </c>
      <c r="F15" s="44">
        <v>1440</v>
      </c>
      <c r="G15" s="44">
        <v>1101</v>
      </c>
      <c r="H15" s="44">
        <v>2765</v>
      </c>
      <c r="I15" s="44">
        <v>1459</v>
      </c>
      <c r="J15" s="44">
        <v>1103</v>
      </c>
      <c r="K15" s="44">
        <v>1542</v>
      </c>
      <c r="L15" s="44">
        <v>2332</v>
      </c>
      <c r="M15" s="44">
        <v>2590</v>
      </c>
      <c r="N15" s="44">
        <v>2015</v>
      </c>
      <c r="O15" s="44">
        <v>1179</v>
      </c>
      <c r="P15" s="45">
        <v>1572</v>
      </c>
      <c r="Q15" s="46">
        <f t="shared" si="0"/>
        <v>24392</v>
      </c>
      <c r="R15" s="101">
        <f t="shared" si="1"/>
        <v>1.3267099366723361E-2</v>
      </c>
      <c r="S15" s="47"/>
    </row>
    <row r="16" spans="1:19" ht="30" customHeight="1" thickBot="1" x14ac:dyDescent="0.25">
      <c r="A16" s="82" t="s">
        <v>34</v>
      </c>
      <c r="B16" s="83"/>
      <c r="C16" s="7">
        <f>SUM(C7:C15)</f>
        <v>114671</v>
      </c>
      <c r="D16" s="7">
        <f>SUM(D7:D15)</f>
        <v>192525</v>
      </c>
      <c r="E16" s="8">
        <f t="shared" ref="E16:P16" si="2">SUM(E7:E15)</f>
        <v>47129</v>
      </c>
      <c r="F16" s="8">
        <f t="shared" si="2"/>
        <v>112993</v>
      </c>
      <c r="G16" s="8">
        <f t="shared" si="2"/>
        <v>92292</v>
      </c>
      <c r="H16" s="8">
        <f t="shared" si="2"/>
        <v>208793</v>
      </c>
      <c r="I16" s="8">
        <f t="shared" si="2"/>
        <v>114073</v>
      </c>
      <c r="J16" s="8">
        <f t="shared" si="2"/>
        <v>101075</v>
      </c>
      <c r="K16" s="8">
        <f t="shared" si="2"/>
        <v>120359</v>
      </c>
      <c r="L16" s="8">
        <f t="shared" si="2"/>
        <v>194445</v>
      </c>
      <c r="M16" s="8">
        <f t="shared" si="2"/>
        <v>211407</v>
      </c>
      <c r="N16" s="8">
        <f t="shared" si="2"/>
        <v>146682</v>
      </c>
      <c r="O16" s="8">
        <f t="shared" si="2"/>
        <v>84197</v>
      </c>
      <c r="P16" s="9">
        <f t="shared" si="2"/>
        <v>97892</v>
      </c>
      <c r="Q16" s="10">
        <f>SUM(Q6:Q15)</f>
        <v>1838533</v>
      </c>
      <c r="R16" s="102"/>
      <c r="S16" s="48"/>
    </row>
    <row r="17" spans="1:18" ht="20.100000000000001" customHeight="1" x14ac:dyDescent="0.2">
      <c r="A17" s="75" t="s">
        <v>2</v>
      </c>
      <c r="B17" s="15" t="s">
        <v>10</v>
      </c>
      <c r="C17" s="16">
        <f>SUM(C6:C9)</f>
        <v>86142</v>
      </c>
      <c r="D17" s="16">
        <f t="shared" ref="D17:R17" si="3">SUM(D6:D9)</f>
        <v>142653</v>
      </c>
      <c r="E17" s="16">
        <f t="shared" si="3"/>
        <v>36677</v>
      </c>
      <c r="F17" s="16">
        <f t="shared" si="3"/>
        <v>88277</v>
      </c>
      <c r="G17" s="16">
        <f t="shared" si="3"/>
        <v>72048</v>
      </c>
      <c r="H17" s="16">
        <f t="shared" si="3"/>
        <v>146429</v>
      </c>
      <c r="I17" s="16">
        <f t="shared" si="3"/>
        <v>84270</v>
      </c>
      <c r="J17" s="16">
        <f t="shared" si="3"/>
        <v>78382</v>
      </c>
      <c r="K17" s="16">
        <f t="shared" si="3"/>
        <v>92588</v>
      </c>
      <c r="L17" s="16">
        <f>SUM(L6:L9)</f>
        <v>155961</v>
      </c>
      <c r="M17" s="16">
        <f t="shared" si="3"/>
        <v>168152</v>
      </c>
      <c r="N17" s="16">
        <f t="shared" si="3"/>
        <v>114115</v>
      </c>
      <c r="O17" s="16">
        <f t="shared" si="3"/>
        <v>61628</v>
      </c>
      <c r="P17" s="17">
        <f t="shared" si="3"/>
        <v>67354</v>
      </c>
      <c r="Q17" s="18">
        <f t="shared" si="3"/>
        <v>1394676</v>
      </c>
      <c r="R17" s="103">
        <f t="shared" si="3"/>
        <v>0.75858089030765297</v>
      </c>
    </row>
    <row r="18" spans="1:18" ht="20.100000000000001" customHeight="1" x14ac:dyDescent="0.2">
      <c r="A18" s="76"/>
      <c r="B18" s="19" t="s">
        <v>11</v>
      </c>
      <c r="C18" s="20">
        <f>SUM(C10:C15)</f>
        <v>28529</v>
      </c>
      <c r="D18" s="20">
        <f t="shared" ref="D18:R18" si="4">SUM(D10:D15)</f>
        <v>49872</v>
      </c>
      <c r="E18" s="20">
        <f t="shared" si="4"/>
        <v>10452</v>
      </c>
      <c r="F18" s="20">
        <f t="shared" si="4"/>
        <v>24716</v>
      </c>
      <c r="G18" s="20">
        <f t="shared" si="4"/>
        <v>20244</v>
      </c>
      <c r="H18" s="20">
        <f t="shared" si="4"/>
        <v>62364</v>
      </c>
      <c r="I18" s="20">
        <f t="shared" si="4"/>
        <v>29803</v>
      </c>
      <c r="J18" s="20">
        <f t="shared" si="4"/>
        <v>22693</v>
      </c>
      <c r="K18" s="20">
        <f t="shared" si="4"/>
        <v>27771</v>
      </c>
      <c r="L18" s="20">
        <f t="shared" si="4"/>
        <v>38484</v>
      </c>
      <c r="M18" s="20">
        <f t="shared" si="4"/>
        <v>43255</v>
      </c>
      <c r="N18" s="20">
        <f t="shared" si="4"/>
        <v>32567</v>
      </c>
      <c r="O18" s="20">
        <f t="shared" si="4"/>
        <v>22569</v>
      </c>
      <c r="P18" s="21">
        <f t="shared" si="4"/>
        <v>30538</v>
      </c>
      <c r="Q18" s="22">
        <f t="shared" si="4"/>
        <v>443857</v>
      </c>
      <c r="R18" s="104">
        <f t="shared" si="4"/>
        <v>0.24141910969234709</v>
      </c>
    </row>
    <row r="19" spans="1:18" ht="20.100000000000001" customHeight="1" x14ac:dyDescent="0.2">
      <c r="A19" s="76"/>
      <c r="B19" s="23" t="s">
        <v>12</v>
      </c>
      <c r="C19" s="24">
        <f>SUM(C11:C15)</f>
        <v>16656</v>
      </c>
      <c r="D19" s="24">
        <f t="shared" ref="D19:R19" si="5">SUM(D11:D15)</f>
        <v>29564</v>
      </c>
      <c r="E19" s="24">
        <f t="shared" si="5"/>
        <v>5881</v>
      </c>
      <c r="F19" s="24">
        <f t="shared" si="5"/>
        <v>13981</v>
      </c>
      <c r="G19" s="24">
        <f t="shared" si="5"/>
        <v>11649</v>
      </c>
      <c r="H19" s="24">
        <f t="shared" si="5"/>
        <v>38242</v>
      </c>
      <c r="I19" s="24">
        <f t="shared" si="5"/>
        <v>17931</v>
      </c>
      <c r="J19" s="24">
        <f t="shared" si="5"/>
        <v>12767</v>
      </c>
      <c r="K19" s="24">
        <f t="shared" si="5"/>
        <v>15688</v>
      </c>
      <c r="L19" s="24">
        <f t="shared" si="5"/>
        <v>21874</v>
      </c>
      <c r="M19" s="24">
        <f t="shared" si="5"/>
        <v>24265</v>
      </c>
      <c r="N19" s="24">
        <f t="shared" si="5"/>
        <v>19005</v>
      </c>
      <c r="O19" s="24">
        <f t="shared" si="5"/>
        <v>13323</v>
      </c>
      <c r="P19" s="25">
        <f t="shared" si="5"/>
        <v>18467</v>
      </c>
      <c r="Q19" s="26">
        <f t="shared" si="5"/>
        <v>259293</v>
      </c>
      <c r="R19" s="105">
        <f t="shared" si="5"/>
        <v>0.14103255149622007</v>
      </c>
    </row>
    <row r="20" spans="1:18" ht="20.100000000000001" customHeight="1" x14ac:dyDescent="0.2">
      <c r="A20" s="76"/>
      <c r="B20" s="23" t="s">
        <v>13</v>
      </c>
      <c r="C20" s="24">
        <f>SUM(C12:C15)</f>
        <v>11571</v>
      </c>
      <c r="D20" s="24">
        <f t="shared" ref="D20:R20" si="6">SUM(D12:D15)</f>
        <v>20744</v>
      </c>
      <c r="E20" s="24">
        <f t="shared" si="6"/>
        <v>4141</v>
      </c>
      <c r="F20" s="24">
        <f t="shared" si="6"/>
        <v>9703</v>
      </c>
      <c r="G20" s="24">
        <f t="shared" si="6"/>
        <v>8202</v>
      </c>
      <c r="H20" s="24">
        <f t="shared" si="6"/>
        <v>26693</v>
      </c>
      <c r="I20" s="24">
        <f t="shared" si="6"/>
        <v>12288</v>
      </c>
      <c r="J20" s="24">
        <f t="shared" si="6"/>
        <v>8793</v>
      </c>
      <c r="K20" s="24">
        <f t="shared" si="6"/>
        <v>10791</v>
      </c>
      <c r="L20" s="24">
        <f t="shared" si="6"/>
        <v>15244</v>
      </c>
      <c r="M20" s="24">
        <f t="shared" si="6"/>
        <v>16807</v>
      </c>
      <c r="N20" s="24">
        <f t="shared" si="6"/>
        <v>13340</v>
      </c>
      <c r="O20" s="24">
        <f t="shared" si="6"/>
        <v>9273</v>
      </c>
      <c r="P20" s="25">
        <f t="shared" si="6"/>
        <v>12807</v>
      </c>
      <c r="Q20" s="26">
        <f t="shared" si="6"/>
        <v>180397</v>
      </c>
      <c r="R20" s="105">
        <f t="shared" si="6"/>
        <v>9.8120077257248042E-2</v>
      </c>
    </row>
    <row r="21" spans="1:18" ht="20.100000000000001" customHeight="1" thickBot="1" x14ac:dyDescent="0.25">
      <c r="A21" s="77"/>
      <c r="B21" s="27" t="s">
        <v>14</v>
      </c>
      <c r="C21" s="28">
        <f>SUM(C13:C15)</f>
        <v>5451</v>
      </c>
      <c r="D21" s="28">
        <f t="shared" ref="D21:R21" si="7">SUM(D13:D15)</f>
        <v>9735</v>
      </c>
      <c r="E21" s="28">
        <f t="shared" si="7"/>
        <v>1933</v>
      </c>
      <c r="F21" s="28">
        <f t="shared" si="7"/>
        <v>4546</v>
      </c>
      <c r="G21" s="28">
        <f t="shared" si="7"/>
        <v>3912</v>
      </c>
      <c r="H21" s="28">
        <f t="shared" si="7"/>
        <v>11480</v>
      </c>
      <c r="I21" s="28">
        <f t="shared" si="7"/>
        <v>5478</v>
      </c>
      <c r="J21" s="28">
        <f t="shared" si="7"/>
        <v>4015</v>
      </c>
      <c r="K21" s="28">
        <f t="shared" si="7"/>
        <v>4986</v>
      </c>
      <c r="L21" s="28">
        <f t="shared" si="7"/>
        <v>7016</v>
      </c>
      <c r="M21" s="28">
        <f t="shared" si="7"/>
        <v>8097</v>
      </c>
      <c r="N21" s="28">
        <f t="shared" si="7"/>
        <v>6591</v>
      </c>
      <c r="O21" s="28">
        <f t="shared" si="7"/>
        <v>4217</v>
      </c>
      <c r="P21" s="29">
        <f t="shared" si="7"/>
        <v>5637</v>
      </c>
      <c r="Q21" s="30">
        <f t="shared" si="7"/>
        <v>83094</v>
      </c>
      <c r="R21" s="106">
        <f t="shared" si="7"/>
        <v>4.519581644713476E-2</v>
      </c>
    </row>
    <row r="22" spans="1:18" ht="20.100000000000001" customHeight="1" x14ac:dyDescent="0.2">
      <c r="A22" s="4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53"/>
    </row>
    <row r="23" spans="1:18" ht="20.100000000000001" customHeight="1" x14ac:dyDescent="0.2">
      <c r="A23" s="94" t="s">
        <v>41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  <row r="24" spans="1:18" ht="20.100000000000001" customHeight="1" x14ac:dyDescent="0.2">
      <c r="A24" s="94" t="s">
        <v>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</row>
    <row r="25" spans="1:18" ht="20.100000000000001" customHeight="1" thickBot="1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6"/>
    </row>
    <row r="26" spans="1:18" ht="20.100000000000001" customHeight="1" x14ac:dyDescent="0.2">
      <c r="A26" s="3"/>
      <c r="B26" s="4" t="s">
        <v>16</v>
      </c>
      <c r="C26" s="73" t="s">
        <v>20</v>
      </c>
      <c r="D26" s="73" t="s">
        <v>36</v>
      </c>
      <c r="E26" s="73" t="s">
        <v>27</v>
      </c>
      <c r="F26" s="73" t="s">
        <v>37</v>
      </c>
      <c r="G26" s="73" t="s">
        <v>18</v>
      </c>
      <c r="H26" s="73" t="s">
        <v>38</v>
      </c>
      <c r="I26" s="73" t="s">
        <v>28</v>
      </c>
      <c r="J26" s="73" t="s">
        <v>25</v>
      </c>
      <c r="K26" s="73" t="s">
        <v>17</v>
      </c>
      <c r="L26" s="73" t="s">
        <v>39</v>
      </c>
      <c r="M26" s="73" t="s">
        <v>40</v>
      </c>
      <c r="N26" s="73" t="s">
        <v>24</v>
      </c>
      <c r="O26" s="73" t="s">
        <v>21</v>
      </c>
      <c r="P26" s="95" t="s">
        <v>23</v>
      </c>
      <c r="Q26" s="97" t="s">
        <v>0</v>
      </c>
      <c r="R26" s="84" t="s">
        <v>1</v>
      </c>
    </row>
    <row r="27" spans="1:18" ht="20.100000000000001" customHeight="1" thickBot="1" x14ac:dyDescent="0.25">
      <c r="A27" s="5" t="s">
        <v>33</v>
      </c>
      <c r="B27" s="6"/>
      <c r="C27" s="93"/>
      <c r="D27" s="93"/>
      <c r="E27" s="93"/>
      <c r="F27" s="93"/>
      <c r="G27" s="93"/>
      <c r="H27" s="93"/>
      <c r="I27" s="74"/>
      <c r="J27" s="74"/>
      <c r="K27" s="74"/>
      <c r="L27" s="74"/>
      <c r="M27" s="74"/>
      <c r="N27" s="74"/>
      <c r="O27" s="74"/>
      <c r="P27" s="96"/>
      <c r="Q27" s="98"/>
      <c r="R27" s="85"/>
    </row>
    <row r="28" spans="1:18" ht="20.100000000000001" customHeight="1" x14ac:dyDescent="0.2">
      <c r="A28" s="91"/>
      <c r="B28" s="92"/>
      <c r="C28" s="38"/>
      <c r="D28" s="3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54"/>
      <c r="R28" s="55"/>
    </row>
    <row r="29" spans="1:18" ht="20.100000000000001" customHeight="1" x14ac:dyDescent="0.2">
      <c r="A29" s="86" t="s">
        <v>30</v>
      </c>
      <c r="B29" s="87"/>
      <c r="C29" s="56">
        <f>C7/$C$46*100000</f>
        <v>8238.9740673233355</v>
      </c>
      <c r="D29" s="57">
        <f>D7/D$46*100000</f>
        <v>7474.7746850861731</v>
      </c>
      <c r="E29" s="57">
        <f t="shared" ref="E29:P37" si="8">E7/E$46*100000</f>
        <v>7508.4125723208463</v>
      </c>
      <c r="F29" s="57">
        <f t="shared" si="8"/>
        <v>10307.678062755649</v>
      </c>
      <c r="G29" s="57">
        <f t="shared" si="8"/>
        <v>10500.004520019165</v>
      </c>
      <c r="H29" s="57">
        <f t="shared" si="8"/>
        <v>7466.0849707503303</v>
      </c>
      <c r="I29" s="57">
        <f t="shared" si="8"/>
        <v>8171.324711905374</v>
      </c>
      <c r="J29" s="57">
        <f t="shared" si="8"/>
        <v>9350.3756292363469</v>
      </c>
      <c r="K29" s="57">
        <f t="shared" si="8"/>
        <v>9845.8482575658891</v>
      </c>
      <c r="L29" s="57">
        <f t="shared" si="8"/>
        <v>7965.5662115642162</v>
      </c>
      <c r="M29" s="57">
        <f t="shared" si="8"/>
        <v>7730.6317538592712</v>
      </c>
      <c r="N29" s="57">
        <f t="shared" si="8"/>
        <v>9108.0337427968534</v>
      </c>
      <c r="O29" s="57">
        <f t="shared" si="8"/>
        <v>7283.4537350742457</v>
      </c>
      <c r="P29" s="58">
        <f t="shared" si="8"/>
        <v>6730.8603924367244</v>
      </c>
      <c r="Q29" s="59">
        <f>Q7/$Q$46*100000</f>
        <v>8225.1106521842121</v>
      </c>
      <c r="R29" s="60">
        <f t="shared" ref="R28:R37" si="9">Q29/$Q$38</f>
        <v>0.4787692143681947</v>
      </c>
    </row>
    <row r="30" spans="1:18" ht="20.100000000000001" customHeight="1" x14ac:dyDescent="0.2">
      <c r="A30" s="86" t="s">
        <v>31</v>
      </c>
      <c r="B30" s="87"/>
      <c r="C30" s="56">
        <f t="shared" ref="C30:C36" si="10">C8/$C$46*100000</f>
        <v>3445.1038068466992</v>
      </c>
      <c r="D30" s="57">
        <f t="shared" ref="D30:D37" si="11">D8/D$46*100000</f>
        <v>3024.4443570671456</v>
      </c>
      <c r="E30" s="57">
        <f t="shared" si="8"/>
        <v>3063.6423454967594</v>
      </c>
      <c r="F30" s="57">
        <f t="shared" si="8"/>
        <v>3886.8706234352389</v>
      </c>
      <c r="G30" s="57">
        <f t="shared" si="8"/>
        <v>4028.241079742178</v>
      </c>
      <c r="H30" s="57">
        <f t="shared" si="8"/>
        <v>3238.0029408953801</v>
      </c>
      <c r="I30" s="57">
        <f t="shared" si="8"/>
        <v>3483.780106007403</v>
      </c>
      <c r="J30" s="57">
        <f t="shared" si="8"/>
        <v>3938.7517786924127</v>
      </c>
      <c r="K30" s="57">
        <f t="shared" si="8"/>
        <v>4001.7528394815245</v>
      </c>
      <c r="L30" s="57">
        <f t="shared" si="8"/>
        <v>2609.5736298240408</v>
      </c>
      <c r="M30" s="57">
        <f t="shared" si="8"/>
        <v>3032.052286235235</v>
      </c>
      <c r="N30" s="57">
        <f t="shared" si="8"/>
        <v>3411.856000705015</v>
      </c>
      <c r="O30" s="57">
        <f t="shared" si="8"/>
        <v>3344.7839450370639</v>
      </c>
      <c r="P30" s="58">
        <f t="shared" si="8"/>
        <v>3178.8305502836483</v>
      </c>
      <c r="Q30" s="59">
        <f>Q8/$Q$46*100000</f>
        <v>3288.6314114001816</v>
      </c>
      <c r="R30" s="60">
        <f t="shared" si="9"/>
        <v>0.19142544626612634</v>
      </c>
    </row>
    <row r="31" spans="1:18" ht="20.100000000000001" customHeight="1" x14ac:dyDescent="0.2">
      <c r="A31" s="86" t="s">
        <v>32</v>
      </c>
      <c r="B31" s="87"/>
      <c r="C31" s="56">
        <f t="shared" si="10"/>
        <v>1701.3414632251367</v>
      </c>
      <c r="D31" s="57">
        <f t="shared" si="11"/>
        <v>1435.0048145821186</v>
      </c>
      <c r="E31" s="57">
        <f t="shared" si="8"/>
        <v>1932.4198546934824</v>
      </c>
      <c r="F31" s="57">
        <f t="shared" si="8"/>
        <v>1832.4155823406918</v>
      </c>
      <c r="G31" s="57">
        <f t="shared" si="8"/>
        <v>1754.6714398069048</v>
      </c>
      <c r="H31" s="57">
        <f t="shared" si="8"/>
        <v>1571.6352820258307</v>
      </c>
      <c r="I31" s="57">
        <f t="shared" si="8"/>
        <v>1710.0117045876273</v>
      </c>
      <c r="J31" s="57">
        <f t="shared" si="8"/>
        <v>1701.9982557338924</v>
      </c>
      <c r="K31" s="57">
        <f t="shared" si="8"/>
        <v>1817.6404005813472</v>
      </c>
      <c r="L31" s="57">
        <f t="shared" si="8"/>
        <v>1106.5970380889892</v>
      </c>
      <c r="M31" s="57">
        <f t="shared" si="8"/>
        <v>1265.381828430247</v>
      </c>
      <c r="N31" s="57">
        <f t="shared" si="8"/>
        <v>1447.606131671326</v>
      </c>
      <c r="O31" s="57">
        <f t="shared" si="8"/>
        <v>1482.9459253378193</v>
      </c>
      <c r="P31" s="58">
        <f t="shared" si="8"/>
        <v>1700.6855489994293</v>
      </c>
      <c r="Q31" s="59">
        <f t="shared" ref="Q31:Q38" si="12">Q9/$Q$46*100000</f>
        <v>1518.4487585566396</v>
      </c>
      <c r="R31" s="60">
        <f t="shared" si="9"/>
        <v>8.8386229673331956E-2</v>
      </c>
    </row>
    <row r="32" spans="1:18" ht="20.100000000000001" customHeight="1" x14ac:dyDescent="0.2">
      <c r="A32" s="86" t="s">
        <v>5</v>
      </c>
      <c r="B32" s="87"/>
      <c r="C32" s="56">
        <f t="shared" si="10"/>
        <v>1844.9198276438078</v>
      </c>
      <c r="D32" s="57">
        <f t="shared" si="11"/>
        <v>1698.9493251637416</v>
      </c>
      <c r="E32" s="57">
        <f t="shared" si="8"/>
        <v>1558.4141065285653</v>
      </c>
      <c r="F32" s="57">
        <f t="shared" si="8"/>
        <v>1948.9726817028957</v>
      </c>
      <c r="G32" s="57">
        <f t="shared" si="8"/>
        <v>1942.4782361077212</v>
      </c>
      <c r="H32" s="57">
        <f t="shared" si="8"/>
        <v>2022.2428267470577</v>
      </c>
      <c r="I32" s="57">
        <f t="shared" si="8"/>
        <v>1882.8843402767866</v>
      </c>
      <c r="J32" s="57">
        <f t="shared" si="8"/>
        <v>1898.4194500971587</v>
      </c>
      <c r="K32" s="57">
        <f t="shared" si="8"/>
        <v>2044.3590207785926</v>
      </c>
      <c r="L32" s="57">
        <f t="shared" si="8"/>
        <v>1244.1164750682353</v>
      </c>
      <c r="M32" s="57">
        <f t="shared" si="8"/>
        <v>1358.3720136738491</v>
      </c>
      <c r="N32" s="57">
        <f t="shared" si="8"/>
        <v>1659.967393060499</v>
      </c>
      <c r="O32" s="57">
        <f t="shared" si="8"/>
        <v>1817.0312782498643</v>
      </c>
      <c r="P32" s="58">
        <f t="shared" si="8"/>
        <v>2080.7799779010857</v>
      </c>
      <c r="Q32" s="59">
        <f t="shared" si="12"/>
        <v>1724.6107819290198</v>
      </c>
      <c r="R32" s="60">
        <f t="shared" si="9"/>
        <v>0.10038655819612703</v>
      </c>
    </row>
    <row r="33" spans="1:19" ht="20.100000000000001" customHeight="1" x14ac:dyDescent="0.2">
      <c r="A33" s="86" t="s">
        <v>6</v>
      </c>
      <c r="B33" s="87"/>
      <c r="C33" s="56">
        <f t="shared" si="10"/>
        <v>790.14716782352912</v>
      </c>
      <c r="D33" s="57">
        <f t="shared" si="11"/>
        <v>737.87340200631286</v>
      </c>
      <c r="E33" s="57">
        <f t="shared" si="8"/>
        <v>593.22698432721586</v>
      </c>
      <c r="F33" s="57">
        <f t="shared" si="8"/>
        <v>776.68422285281667</v>
      </c>
      <c r="G33" s="57">
        <f t="shared" si="8"/>
        <v>779.02530306728499</v>
      </c>
      <c r="H33" s="57">
        <f t="shared" si="8"/>
        <v>968.19842492752559</v>
      </c>
      <c r="I33" s="57">
        <f t="shared" si="8"/>
        <v>894.97273687516054</v>
      </c>
      <c r="J33" s="57">
        <f t="shared" si="8"/>
        <v>760.0563061340024</v>
      </c>
      <c r="K33" s="57">
        <f t="shared" si="8"/>
        <v>828.53812172082826</v>
      </c>
      <c r="L33" s="57">
        <f t="shared" si="8"/>
        <v>496.59796686950034</v>
      </c>
      <c r="M33" s="57">
        <f t="shared" si="8"/>
        <v>533.47753965137258</v>
      </c>
      <c r="N33" s="57">
        <f t="shared" si="8"/>
        <v>693.38705808049895</v>
      </c>
      <c r="O33" s="57">
        <f t="shared" si="8"/>
        <v>795.90922311399004</v>
      </c>
      <c r="P33" s="58">
        <f t="shared" si="8"/>
        <v>975.66189006048751</v>
      </c>
      <c r="Q33" s="59">
        <f t="shared" si="12"/>
        <v>737.22336019522743</v>
      </c>
      <c r="R33" s="60">
        <f t="shared" si="9"/>
        <v>4.2912474238972056E-2</v>
      </c>
    </row>
    <row r="34" spans="1:19" ht="20.100000000000001" customHeight="1" x14ac:dyDescent="0.2">
      <c r="A34" s="86" t="s">
        <v>7</v>
      </c>
      <c r="B34" s="87"/>
      <c r="C34" s="56">
        <f t="shared" si="10"/>
        <v>950.97358251327398</v>
      </c>
      <c r="D34" s="57">
        <f t="shared" si="11"/>
        <v>921.00320665391143</v>
      </c>
      <c r="E34" s="57">
        <f t="shared" si="8"/>
        <v>752.78458700832903</v>
      </c>
      <c r="F34" s="57">
        <f t="shared" si="8"/>
        <v>936.26941029732961</v>
      </c>
      <c r="G34" s="57">
        <f t="shared" si="8"/>
        <v>969.5441108670301</v>
      </c>
      <c r="H34" s="57">
        <f t="shared" si="8"/>
        <v>1275.3660609942372</v>
      </c>
      <c r="I34" s="57">
        <f t="shared" si="8"/>
        <v>1080.0574761863979</v>
      </c>
      <c r="J34" s="57">
        <f t="shared" si="8"/>
        <v>913.82713404838046</v>
      </c>
      <c r="K34" s="57">
        <f t="shared" si="8"/>
        <v>982.16536585448375</v>
      </c>
      <c r="L34" s="57">
        <f t="shared" si="8"/>
        <v>616.29081016625173</v>
      </c>
      <c r="M34" s="57">
        <f t="shared" si="8"/>
        <v>623.03424113213407</v>
      </c>
      <c r="N34" s="57">
        <f t="shared" si="8"/>
        <v>826.06694704065092</v>
      </c>
      <c r="O34" s="57">
        <f t="shared" si="8"/>
        <v>993.60914371958847</v>
      </c>
      <c r="P34" s="58">
        <f t="shared" si="8"/>
        <v>1235.9533130271548</v>
      </c>
      <c r="Q34" s="59">
        <f t="shared" si="12"/>
        <v>909.22283280617785</v>
      </c>
      <c r="R34" s="60">
        <f t="shared" si="9"/>
        <v>5.292426081011329E-2</v>
      </c>
    </row>
    <row r="35" spans="1:19" ht="20.100000000000001" customHeight="1" x14ac:dyDescent="0.2">
      <c r="A35" s="86" t="s">
        <v>8</v>
      </c>
      <c r="B35" s="87"/>
      <c r="C35" s="56">
        <f t="shared" si="10"/>
        <v>370.59999906767297</v>
      </c>
      <c r="D35" s="57">
        <f t="shared" si="11"/>
        <v>356.80612920146535</v>
      </c>
      <c r="E35" s="57">
        <f t="shared" si="8"/>
        <v>296.61349216360793</v>
      </c>
      <c r="F35" s="57">
        <f t="shared" si="8"/>
        <v>362.01690985706324</v>
      </c>
      <c r="G35" s="57">
        <f t="shared" si="8"/>
        <v>391.65966063696112</v>
      </c>
      <c r="H35" s="57">
        <f t="shared" si="8"/>
        <v>465.27848803773196</v>
      </c>
      <c r="I35" s="57">
        <f t="shared" si="8"/>
        <v>403.63381452193579</v>
      </c>
      <c r="J35" s="57">
        <f t="shared" si="8"/>
        <v>335.84772862891504</v>
      </c>
      <c r="K35" s="57">
        <f t="shared" si="8"/>
        <v>378.65393432942892</v>
      </c>
      <c r="L35" s="57">
        <f t="shared" si="8"/>
        <v>217.43950193396071</v>
      </c>
      <c r="M35" s="57">
        <f t="shared" si="8"/>
        <v>238.77018334087984</v>
      </c>
      <c r="N35" s="57">
        <f t="shared" si="8"/>
        <v>341.3691977028264</v>
      </c>
      <c r="O35" s="57">
        <f t="shared" si="8"/>
        <v>368.47649218240275</v>
      </c>
      <c r="P35" s="58">
        <f t="shared" si="8"/>
        <v>448.01152866911792</v>
      </c>
      <c r="Q35" s="59">
        <f t="shared" si="12"/>
        <v>344.24189552819126</v>
      </c>
      <c r="R35" s="60">
        <f t="shared" si="9"/>
        <v>2.0037714852004292E-2</v>
      </c>
    </row>
    <row r="36" spans="1:19" ht="20.100000000000001" customHeight="1" x14ac:dyDescent="0.2">
      <c r="A36" s="86" t="s">
        <v>9</v>
      </c>
      <c r="B36" s="87"/>
      <c r="C36" s="56">
        <f t="shared" si="10"/>
        <v>211.48285062100751</v>
      </c>
      <c r="D36" s="57">
        <f t="shared" si="11"/>
        <v>207.22363001923321</v>
      </c>
      <c r="E36" s="57">
        <f t="shared" si="8"/>
        <v>159.21666763264929</v>
      </c>
      <c r="F36" s="57">
        <f t="shared" si="8"/>
        <v>201.88706306973634</v>
      </c>
      <c r="G36" s="57">
        <f t="shared" si="8"/>
        <v>243.62903298709989</v>
      </c>
      <c r="H36" s="57">
        <f t="shared" si="8"/>
        <v>265.33448912422011</v>
      </c>
      <c r="I36" s="57">
        <f t="shared" si="8"/>
        <v>233.77455505121156</v>
      </c>
      <c r="J36" s="57">
        <f t="shared" si="8"/>
        <v>221.09337943908073</v>
      </c>
      <c r="K36" s="57">
        <f t="shared" si="8"/>
        <v>204.04675817752067</v>
      </c>
      <c r="L36" s="57">
        <f t="shared" si="8"/>
        <v>133.3998460021991</v>
      </c>
      <c r="M36" s="57">
        <f t="shared" si="8"/>
        <v>155.15054753336381</v>
      </c>
      <c r="N36" s="57">
        <f t="shared" si="8"/>
        <v>218.72597930977082</v>
      </c>
      <c r="O36" s="57">
        <f t="shared" si="8"/>
        <v>228.55368555100497</v>
      </c>
      <c r="P36" s="58">
        <f t="shared" si="8"/>
        <v>252.70677223121464</v>
      </c>
      <c r="Q36" s="59">
        <f t="shared" si="12"/>
        <v>204.28383061990547</v>
      </c>
      <c r="R36" s="60">
        <f t="shared" si="9"/>
        <v>1.1891002228407107E-2</v>
      </c>
    </row>
    <row r="37" spans="1:19" ht="20.100000000000001" customHeight="1" x14ac:dyDescent="0.2">
      <c r="A37" s="88" t="s">
        <v>15</v>
      </c>
      <c r="B37" s="89"/>
      <c r="C37" s="56">
        <f>C15/$C$46*100000</f>
        <v>264.93626767730916</v>
      </c>
      <c r="D37" s="57">
        <f t="shared" si="11"/>
        <v>250.39173381007873</v>
      </c>
      <c r="E37" s="57">
        <f t="shared" si="8"/>
        <v>203.19728888449458</v>
      </c>
      <c r="F37" s="57">
        <f t="shared" si="8"/>
        <v>261.43648455073776</v>
      </c>
      <c r="G37" s="57">
        <f t="shared" si="8"/>
        <v>248.82705502671331</v>
      </c>
      <c r="H37" s="57">
        <f t="shared" si="8"/>
        <v>231.80090440077998</v>
      </c>
      <c r="I37" s="57">
        <f t="shared" si="8"/>
        <v>231.39557382613137</v>
      </c>
      <c r="J37" s="57">
        <f t="shared" si="8"/>
        <v>210.95674526064536</v>
      </c>
      <c r="K37" s="57">
        <f t="shared" si="8"/>
        <v>260.89560622697917</v>
      </c>
      <c r="L37" s="57">
        <f t="shared" si="8"/>
        <v>174.67065742679861</v>
      </c>
      <c r="M37" s="57">
        <f t="shared" si="8"/>
        <v>185.2650613699457</v>
      </c>
      <c r="N37" s="57">
        <f t="shared" si="8"/>
        <v>246.63281942316073</v>
      </c>
      <c r="O37" s="57">
        <f t="shared" si="8"/>
        <v>231.69801828429485</v>
      </c>
      <c r="P37" s="58">
        <f t="shared" si="8"/>
        <v>270.97888536662305</v>
      </c>
      <c r="Q37" s="59">
        <f t="shared" si="12"/>
        <v>227.92476427045713</v>
      </c>
      <c r="R37" s="60">
        <f t="shared" si="9"/>
        <v>1.3267099366723363E-2</v>
      </c>
      <c r="S37" s="47"/>
    </row>
    <row r="38" spans="1:19" ht="30" customHeight="1" thickBot="1" x14ac:dyDescent="0.25">
      <c r="A38" s="82" t="s">
        <v>34</v>
      </c>
      <c r="B38" s="90"/>
      <c r="C38" s="7">
        <f>SUM(C28:C37)</f>
        <v>17818.479032741769</v>
      </c>
      <c r="D38" s="8">
        <f t="shared" ref="D38:P38" si="13">SUM(D28:D37)</f>
        <v>16106.471283590179</v>
      </c>
      <c r="E38" s="8">
        <f t="shared" si="13"/>
        <v>16067.927899055949</v>
      </c>
      <c r="F38" s="8">
        <f t="shared" si="13"/>
        <v>20514.23104086216</v>
      </c>
      <c r="G38" s="8">
        <f t="shared" si="13"/>
        <v>20858.080438261059</v>
      </c>
      <c r="H38" s="8">
        <f t="shared" si="13"/>
        <v>17503.944387903099</v>
      </c>
      <c r="I38" s="8">
        <f t="shared" si="13"/>
        <v>18091.835019238028</v>
      </c>
      <c r="J38" s="8">
        <f t="shared" si="13"/>
        <v>19331.326407270837</v>
      </c>
      <c r="K38" s="8">
        <f t="shared" si="13"/>
        <v>20363.900304716586</v>
      </c>
      <c r="L38" s="8">
        <f t="shared" si="13"/>
        <v>14564.252136944191</v>
      </c>
      <c r="M38" s="8">
        <f t="shared" si="13"/>
        <v>15122.135455226296</v>
      </c>
      <c r="N38" s="8">
        <f t="shared" si="13"/>
        <v>17953.645269790599</v>
      </c>
      <c r="O38" s="8">
        <f t="shared" si="13"/>
        <v>16546.461446550275</v>
      </c>
      <c r="P38" s="9">
        <f t="shared" si="13"/>
        <v>16874.468858975481</v>
      </c>
      <c r="Q38" s="10">
        <f t="shared" si="12"/>
        <v>17179.69828749001</v>
      </c>
      <c r="R38" s="61"/>
    </row>
    <row r="39" spans="1:19" ht="20.100000000000001" customHeight="1" x14ac:dyDescent="0.2">
      <c r="A39" s="75" t="s">
        <v>2</v>
      </c>
      <c r="B39" s="15" t="s">
        <v>10</v>
      </c>
      <c r="C39" s="62">
        <f>SUM(C28:C31)</f>
        <v>13385.419337395171</v>
      </c>
      <c r="D39" s="62">
        <f t="shared" ref="D39:P39" si="14">SUM(D28:D31)</f>
        <v>11934.223856735438</v>
      </c>
      <c r="E39" s="62">
        <f t="shared" si="14"/>
        <v>12504.474772511088</v>
      </c>
      <c r="F39" s="62">
        <f t="shared" si="14"/>
        <v>16026.964268531581</v>
      </c>
      <c r="G39" s="62">
        <f t="shared" si="14"/>
        <v>16282.917039568249</v>
      </c>
      <c r="H39" s="62">
        <f t="shared" si="14"/>
        <v>12275.723193671542</v>
      </c>
      <c r="I39" s="62">
        <f t="shared" si="14"/>
        <v>13365.116522500404</v>
      </c>
      <c r="J39" s="62">
        <f t="shared" si="14"/>
        <v>14991.125663662651</v>
      </c>
      <c r="K39" s="62">
        <f t="shared" si="14"/>
        <v>15665.24149762876</v>
      </c>
      <c r="L39" s="62">
        <f t="shared" si="14"/>
        <v>11681.736879477245</v>
      </c>
      <c r="M39" s="62">
        <f t="shared" si="14"/>
        <v>12028.065868524753</v>
      </c>
      <c r="N39" s="62">
        <f t="shared" si="14"/>
        <v>13967.495875173194</v>
      </c>
      <c r="O39" s="62">
        <f t="shared" si="14"/>
        <v>12111.183605449129</v>
      </c>
      <c r="P39" s="62">
        <f t="shared" si="14"/>
        <v>11610.3764917198</v>
      </c>
      <c r="Q39" s="18">
        <f>SUM(Q28:Q31)</f>
        <v>13032.190822141034</v>
      </c>
      <c r="R39" s="63">
        <f>SUM(R28:R31)</f>
        <v>0.75858089030765297</v>
      </c>
    </row>
    <row r="40" spans="1:19" ht="20.100000000000001" customHeight="1" x14ac:dyDescent="0.2">
      <c r="A40" s="76"/>
      <c r="B40" s="19" t="s">
        <v>11</v>
      </c>
      <c r="C40" s="20">
        <f>SUM(C32:C37)</f>
        <v>4433.0596953466002</v>
      </c>
      <c r="D40" s="20">
        <f t="shared" ref="D40:P40" si="15">SUM(D32:D37)</f>
        <v>4172.247426854743</v>
      </c>
      <c r="E40" s="20">
        <f t="shared" si="15"/>
        <v>3563.4531265448622</v>
      </c>
      <c r="F40" s="20">
        <f t="shared" si="15"/>
        <v>4487.2667723305794</v>
      </c>
      <c r="G40" s="20">
        <f t="shared" si="15"/>
        <v>4575.1633986928109</v>
      </c>
      <c r="H40" s="20">
        <f t="shared" si="15"/>
        <v>5228.2211942315535</v>
      </c>
      <c r="I40" s="20">
        <f t="shared" si="15"/>
        <v>4726.7184967376243</v>
      </c>
      <c r="J40" s="20">
        <f t="shared" si="15"/>
        <v>4340.2007436081822</v>
      </c>
      <c r="K40" s="20">
        <f t="shared" si="15"/>
        <v>4698.6588070878333</v>
      </c>
      <c r="L40" s="20">
        <f t="shared" si="15"/>
        <v>2882.515257466946</v>
      </c>
      <c r="M40" s="20">
        <f t="shared" si="15"/>
        <v>3094.0695867015447</v>
      </c>
      <c r="N40" s="20">
        <f t="shared" si="15"/>
        <v>3986.1493946174073</v>
      </c>
      <c r="O40" s="20">
        <f t="shared" si="15"/>
        <v>4435.277841101145</v>
      </c>
      <c r="P40" s="20">
        <f t="shared" si="15"/>
        <v>5264.0923672556837</v>
      </c>
      <c r="Q40" s="22">
        <f>SUM(Q32:Q37)</f>
        <v>4147.5074653489792</v>
      </c>
      <c r="R40" s="60">
        <f>SUM(R32:R37)</f>
        <v>0.24141910969234712</v>
      </c>
    </row>
    <row r="41" spans="1:19" ht="20.100000000000001" customHeight="1" x14ac:dyDescent="0.2">
      <c r="A41" s="76"/>
      <c r="B41" s="23" t="s">
        <v>12</v>
      </c>
      <c r="C41" s="24">
        <f>SUM(C33:C37)</f>
        <v>2588.1398677027928</v>
      </c>
      <c r="D41" s="24">
        <f t="shared" ref="D41:P41" si="16">SUM(D33:D37)</f>
        <v>2473.2981016910016</v>
      </c>
      <c r="E41" s="24">
        <f t="shared" si="16"/>
        <v>2005.0390200162967</v>
      </c>
      <c r="F41" s="24">
        <f t="shared" si="16"/>
        <v>2538.2940906276835</v>
      </c>
      <c r="G41" s="24">
        <f t="shared" si="16"/>
        <v>2632.6851625850895</v>
      </c>
      <c r="H41" s="24">
        <f t="shared" si="16"/>
        <v>3205.9783674844948</v>
      </c>
      <c r="I41" s="24">
        <f t="shared" si="16"/>
        <v>2843.8341564608377</v>
      </c>
      <c r="J41" s="24">
        <f t="shared" si="16"/>
        <v>2441.7812935110237</v>
      </c>
      <c r="K41" s="24">
        <f t="shared" si="16"/>
        <v>2654.2997863092405</v>
      </c>
      <c r="L41" s="24">
        <f t="shared" si="16"/>
        <v>1638.3987823987106</v>
      </c>
      <c r="M41" s="24">
        <f t="shared" si="16"/>
        <v>1735.6975730276961</v>
      </c>
      <c r="N41" s="24">
        <f t="shared" si="16"/>
        <v>2326.1820015569074</v>
      </c>
      <c r="O41" s="24">
        <f t="shared" si="16"/>
        <v>2618.2465628512809</v>
      </c>
      <c r="P41" s="24">
        <f t="shared" si="16"/>
        <v>3183.3123893545981</v>
      </c>
      <c r="Q41" s="26">
        <f>SUM(Q33:Q37)</f>
        <v>2422.8966834199591</v>
      </c>
      <c r="R41" s="64">
        <f>SUM(R33:R37)</f>
        <v>0.1410325514962201</v>
      </c>
    </row>
    <row r="42" spans="1:19" ht="20.100000000000001" customHeight="1" x14ac:dyDescent="0.2">
      <c r="A42" s="76"/>
      <c r="B42" s="23" t="s">
        <v>13</v>
      </c>
      <c r="C42" s="24">
        <f>SUM(C34:C37)</f>
        <v>1797.9926998792637</v>
      </c>
      <c r="D42" s="24">
        <f t="shared" ref="D42:P42" si="17">SUM(D34:D37)</f>
        <v>1735.4246996846887</v>
      </c>
      <c r="E42" s="24">
        <f t="shared" si="17"/>
        <v>1411.8120356890806</v>
      </c>
      <c r="F42" s="24">
        <f t="shared" si="17"/>
        <v>1761.6098677748669</v>
      </c>
      <c r="G42" s="24">
        <f t="shared" si="17"/>
        <v>1853.6598595178043</v>
      </c>
      <c r="H42" s="24">
        <f t="shared" si="17"/>
        <v>2237.7799425569692</v>
      </c>
      <c r="I42" s="24">
        <f t="shared" si="17"/>
        <v>1948.8614195856767</v>
      </c>
      <c r="J42" s="24">
        <f t="shared" si="17"/>
        <v>1681.7249873770218</v>
      </c>
      <c r="K42" s="24">
        <f t="shared" si="17"/>
        <v>1825.7616645884125</v>
      </c>
      <c r="L42" s="24">
        <f t="shared" si="17"/>
        <v>1141.8008155292102</v>
      </c>
      <c r="M42" s="24">
        <f t="shared" si="17"/>
        <v>1202.2200333763235</v>
      </c>
      <c r="N42" s="24">
        <f t="shared" si="17"/>
        <v>1632.7949434764089</v>
      </c>
      <c r="O42" s="24">
        <f t="shared" si="17"/>
        <v>1822.3373397372911</v>
      </c>
      <c r="P42" s="24">
        <f t="shared" si="17"/>
        <v>2207.6504992941104</v>
      </c>
      <c r="Q42" s="26">
        <f>SUM(Q34:Q37)</f>
        <v>1685.6733232247318</v>
      </c>
      <c r="R42" s="64">
        <f>SUM(R34:R37)</f>
        <v>9.8120077257248056E-2</v>
      </c>
    </row>
    <row r="43" spans="1:19" ht="20.100000000000001" customHeight="1" thickBot="1" x14ac:dyDescent="0.25">
      <c r="A43" s="77"/>
      <c r="B43" s="27" t="s">
        <v>14</v>
      </c>
      <c r="C43" s="28">
        <f>SUM(C35:C37)</f>
        <v>847.01911736598959</v>
      </c>
      <c r="D43" s="28">
        <f t="shared" ref="D43:P43" si="18">SUM(D35:D37)</f>
        <v>814.42149303077736</v>
      </c>
      <c r="E43" s="28">
        <f t="shared" si="18"/>
        <v>659.02744868075183</v>
      </c>
      <c r="F43" s="28">
        <f t="shared" si="18"/>
        <v>825.34045747753737</v>
      </c>
      <c r="G43" s="28">
        <f t="shared" si="18"/>
        <v>884.11574865077432</v>
      </c>
      <c r="H43" s="28">
        <f t="shared" si="18"/>
        <v>962.41388156273206</v>
      </c>
      <c r="I43" s="28">
        <f t="shared" si="18"/>
        <v>868.80394339927875</v>
      </c>
      <c r="J43" s="28">
        <f t="shared" si="18"/>
        <v>767.89785332864108</v>
      </c>
      <c r="K43" s="28">
        <f t="shared" si="18"/>
        <v>843.59629873392873</v>
      </c>
      <c r="L43" s="28">
        <f t="shared" si="18"/>
        <v>525.5100053629584</v>
      </c>
      <c r="M43" s="28">
        <f t="shared" si="18"/>
        <v>579.18579224418932</v>
      </c>
      <c r="N43" s="28">
        <f t="shared" si="18"/>
        <v>806.72799643575797</v>
      </c>
      <c r="O43" s="28">
        <f t="shared" si="18"/>
        <v>828.72819601770266</v>
      </c>
      <c r="P43" s="28">
        <f t="shared" si="18"/>
        <v>971.69718626695567</v>
      </c>
      <c r="Q43" s="30">
        <f>SUM(Q35:Q37)</f>
        <v>776.45049041855384</v>
      </c>
      <c r="R43" s="65">
        <f>SUM(R35:R37)</f>
        <v>4.519581644713476E-2</v>
      </c>
    </row>
    <row r="44" spans="1:19" ht="20.100000000000001" customHeight="1" x14ac:dyDescent="0.2">
      <c r="C44" s="51"/>
      <c r="D44" s="51"/>
    </row>
    <row r="45" spans="1:19" s="69" customFormat="1" ht="20.100000000000001" customHeight="1" x14ac:dyDescent="0.2">
      <c r="A45" s="67"/>
      <c r="B45" s="31" t="s">
        <v>16</v>
      </c>
      <c r="C45" s="32" t="s">
        <v>20</v>
      </c>
      <c r="D45" s="32" t="s">
        <v>22</v>
      </c>
      <c r="E45" s="32" t="s">
        <v>27</v>
      </c>
      <c r="F45" s="32" t="s">
        <v>29</v>
      </c>
      <c r="G45" s="32" t="s">
        <v>18</v>
      </c>
      <c r="H45" s="32" t="s">
        <v>35</v>
      </c>
      <c r="I45" s="32" t="s">
        <v>28</v>
      </c>
      <c r="J45" s="32" t="s">
        <v>25</v>
      </c>
      <c r="K45" s="32" t="s">
        <v>17</v>
      </c>
      <c r="L45" s="32" t="s">
        <v>19</v>
      </c>
      <c r="M45" s="32" t="s">
        <v>26</v>
      </c>
      <c r="N45" s="32" t="s">
        <v>24</v>
      </c>
      <c r="O45" s="32" t="s">
        <v>21</v>
      </c>
      <c r="P45" s="32" t="s">
        <v>23</v>
      </c>
      <c r="Q45" s="33" t="s">
        <v>0</v>
      </c>
      <c r="R45" s="68"/>
    </row>
    <row r="46" spans="1:19" s="69" customFormat="1" ht="25.5" x14ac:dyDescent="0.2">
      <c r="A46" s="67"/>
      <c r="B46" s="71" t="s">
        <v>42</v>
      </c>
      <c r="C46" s="1">
        <v>643551</v>
      </c>
      <c r="D46" s="1">
        <v>1195327</v>
      </c>
      <c r="E46" s="1">
        <v>293311</v>
      </c>
      <c r="F46" s="1">
        <v>550803</v>
      </c>
      <c r="G46" s="1">
        <v>442476</v>
      </c>
      <c r="H46" s="1">
        <v>1192834</v>
      </c>
      <c r="I46" s="1">
        <v>630522</v>
      </c>
      <c r="J46" s="1">
        <v>522856</v>
      </c>
      <c r="K46" s="1">
        <v>591041</v>
      </c>
      <c r="L46" s="1">
        <v>1335084</v>
      </c>
      <c r="M46" s="1">
        <v>1397997</v>
      </c>
      <c r="N46" s="1">
        <v>817004</v>
      </c>
      <c r="O46" s="1">
        <v>508852</v>
      </c>
      <c r="P46" s="1">
        <v>580119</v>
      </c>
      <c r="Q46" s="2">
        <v>10701777</v>
      </c>
    </row>
    <row r="47" spans="1:19" ht="14.25" x14ac:dyDescent="0.2"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pans="1:19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2021-07-29T13:38:14Z</cp:lastPrinted>
  <dcterms:created xsi:type="dcterms:W3CDTF">1997-01-24T11:07:25Z</dcterms:created>
  <dcterms:modified xsi:type="dcterms:W3CDTF">2021-10-25T11:41:39Z</dcterms:modified>
</cp:coreProperties>
</file>